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9005"/>
  <workbookPr/>
  <mc:AlternateContent xmlns:mc="http://schemas.openxmlformats.org/markup-compatibility/2006">
    <mc:Choice Requires="x15">
      <x15ac:absPath xmlns:x15ac="http://schemas.microsoft.com/office/spreadsheetml/2010/11/ac" url="/Users/jean-jacquesribo/Documents/Perso/Vélo/VCC/Site Web/MAJ du 05 12 2025/"/>
    </mc:Choice>
  </mc:AlternateContent>
  <bookViews>
    <workbookView xWindow="-120" yWindow="500" windowWidth="19440" windowHeight="16460"/>
  </bookViews>
  <sheets>
    <sheet name="BRM x00 km n°xxx" sheetId="4" r:id="rId1"/>
  </sheets>
  <definedNames>
    <definedName name="_xlnm.Print_Area" localSheetId="0">'BRM x00 km n°xxx'!$B$1:$J$56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4" l="1"/>
  <c r="I18" i="4"/>
  <c r="J18" i="4"/>
  <c r="F19" i="4"/>
  <c r="I19" i="4"/>
  <c r="J19" i="4"/>
  <c r="I20" i="4"/>
  <c r="J20" i="4"/>
  <c r="I21" i="4"/>
  <c r="J21" i="4"/>
  <c r="I39" i="4"/>
  <c r="F28" i="4"/>
  <c r="F29" i="4"/>
  <c r="F30" i="4"/>
  <c r="F34" i="4"/>
  <c r="J90" i="4"/>
  <c r="I90" i="4"/>
  <c r="J89" i="4"/>
  <c r="I89" i="4"/>
  <c r="J88" i="4"/>
  <c r="I88" i="4"/>
  <c r="J87" i="4"/>
  <c r="I87" i="4"/>
  <c r="J86" i="4"/>
  <c r="I86" i="4"/>
  <c r="J85" i="4"/>
  <c r="I85" i="4"/>
  <c r="J84" i="4"/>
  <c r="I84" i="4"/>
  <c r="J83" i="4"/>
  <c r="I83" i="4"/>
  <c r="J82" i="4"/>
  <c r="I82" i="4"/>
  <c r="J81" i="4"/>
  <c r="I81" i="4"/>
  <c r="J80" i="4"/>
  <c r="I80" i="4"/>
  <c r="J79" i="4"/>
  <c r="I79" i="4"/>
  <c r="J78" i="4"/>
  <c r="I78" i="4"/>
  <c r="J77" i="4"/>
  <c r="I77" i="4"/>
  <c r="J76" i="4"/>
  <c r="I76" i="4"/>
  <c r="J75" i="4"/>
  <c r="I75" i="4"/>
  <c r="I74" i="4"/>
  <c r="J73" i="4"/>
  <c r="I73" i="4"/>
  <c r="J72" i="4"/>
  <c r="I72" i="4"/>
  <c r="J71" i="4"/>
  <c r="I71" i="4"/>
  <c r="J70" i="4"/>
  <c r="I70" i="4"/>
  <c r="J69" i="4"/>
  <c r="I69" i="4"/>
  <c r="I68" i="4"/>
  <c r="J67" i="4"/>
  <c r="I67" i="4"/>
  <c r="J66" i="4"/>
  <c r="I66" i="4"/>
  <c r="J65" i="4"/>
  <c r="I65" i="4"/>
  <c r="J64" i="4"/>
  <c r="I64" i="4"/>
  <c r="J63" i="4"/>
  <c r="I63" i="4"/>
  <c r="J62" i="4"/>
  <c r="I62" i="4"/>
  <c r="F22" i="4"/>
  <c r="F23" i="4"/>
  <c r="F24" i="4"/>
  <c r="F25" i="4"/>
  <c r="F26" i="4"/>
  <c r="F27" i="4"/>
  <c r="F31" i="4"/>
  <c r="F32" i="4"/>
  <c r="F33" i="4"/>
  <c r="F35" i="4"/>
  <c r="F37" i="4"/>
  <c r="I22" i="4"/>
  <c r="J22" i="4"/>
  <c r="I23" i="4"/>
  <c r="J23" i="4"/>
  <c r="I24" i="4"/>
  <c r="J24" i="4"/>
  <c r="I25" i="4"/>
  <c r="J25" i="4"/>
  <c r="I26" i="4"/>
  <c r="J26" i="4"/>
  <c r="I27" i="4"/>
  <c r="J27" i="4"/>
  <c r="I28" i="4"/>
  <c r="I29" i="4"/>
  <c r="J29" i="4"/>
  <c r="I30" i="4"/>
  <c r="I31" i="4"/>
  <c r="I32" i="4"/>
  <c r="J32" i="4"/>
  <c r="I33" i="4"/>
  <c r="I34" i="4"/>
  <c r="J34" i="4"/>
  <c r="I35" i="4"/>
  <c r="J35" i="4"/>
  <c r="I36" i="4"/>
  <c r="J36" i="4"/>
  <c r="I38" i="4"/>
  <c r="J38" i="4"/>
  <c r="J31" i="4"/>
  <c r="J74" i="4"/>
  <c r="J68" i="4"/>
  <c r="J30" i="4"/>
  <c r="J33" i="4"/>
  <c r="J39" i="4"/>
  <c r="J28" i="4"/>
</calcChain>
</file>

<file path=xl/sharedStrings.xml><?xml version="1.0" encoding="utf-8"?>
<sst xmlns="http://schemas.openxmlformats.org/spreadsheetml/2006/main" count="111" uniqueCount="92">
  <si>
    <t xml:space="preserve">   Km</t>
  </si>
  <si>
    <t>LOCALITES</t>
  </si>
  <si>
    <t>Carte MICHELIN</t>
  </si>
  <si>
    <t xml:space="preserve">Numéro de </t>
  </si>
  <si>
    <t>KM</t>
  </si>
  <si>
    <t>CONTROLES</t>
  </si>
  <si>
    <t>N°</t>
  </si>
  <si>
    <t>Pli N°</t>
  </si>
  <si>
    <t>Route</t>
  </si>
  <si>
    <t>PARTIEL</t>
  </si>
  <si>
    <t>TOTAL</t>
  </si>
  <si>
    <t>Fermeture</t>
  </si>
  <si>
    <t>Ouverture</t>
  </si>
  <si>
    <t>Brevet de</t>
  </si>
  <si>
    <t>Heure de départ :</t>
  </si>
  <si>
    <t>N° homologation :</t>
  </si>
  <si>
    <t>Ligue :</t>
  </si>
  <si>
    <t>Date :</t>
  </si>
  <si>
    <t>Code ACP :</t>
  </si>
  <si>
    <t>Contr.</t>
  </si>
  <si>
    <t>C</t>
  </si>
  <si>
    <t>&lt;&lt;&lt;Taper ici votre n° de club à 4 chiffres</t>
  </si>
  <si>
    <t>&lt;&lt;&lt;Taper ici l'heure de départ sous la forme 08:30</t>
  </si>
  <si>
    <t>Si contrôle mettre un C majuscule dans la première colonne</t>
  </si>
  <si>
    <t>Le calcul des heures d'ouverture et fermeture sera automatique</t>
  </si>
  <si>
    <t>Altitude</t>
  </si>
  <si>
    <t>mètre</t>
  </si>
  <si>
    <t>85-2813</t>
  </si>
  <si>
    <t>Pays de Loire</t>
  </si>
  <si>
    <t>Site V.C.C.Cyclo:</t>
  </si>
  <si>
    <t>e-mail:</t>
  </si>
  <si>
    <t>Dénivellée:</t>
  </si>
  <si>
    <t>OBSERVATIONS</t>
  </si>
  <si>
    <t xml:space="preserve"> Le fait de s'inscrire à ce brevet implique pour chaque participant :</t>
  </si>
  <si>
    <t xml:space="preserve"> De se conformer au Code de la route tant le vélo,que le comportement du pilote</t>
  </si>
  <si>
    <t xml:space="preserve"> De respecter la nature , l'environnement et de faire preuve de savoir vivre et de savoir être</t>
  </si>
  <si>
    <t xml:space="preserve"> De porter un casque( fortement recommandé )</t>
  </si>
  <si>
    <t xml:space="preserve"> D'avoir conscience de sa forme et de sa capacité à réaliser le parcours sur lequel il s'engage.</t>
  </si>
  <si>
    <t xml:space="preserve"> En cas de refus, le ou la participant (e), le spécifiera par écrit en même temps que son inscription .</t>
  </si>
  <si>
    <t xml:space="preserve"> ml</t>
  </si>
  <si>
    <r>
      <t>V</t>
    </r>
    <r>
      <rPr>
        <b/>
        <i/>
        <sz val="20"/>
        <color rgb="FF00B0F0"/>
        <rFont val="Times New Roman"/>
        <family val="1"/>
      </rPr>
      <t>élo</t>
    </r>
    <r>
      <rPr>
        <b/>
        <i/>
        <sz val="20"/>
        <color indexed="49"/>
        <rFont val="Times New Roman"/>
        <family val="1"/>
      </rPr>
      <t xml:space="preserve"> </t>
    </r>
    <r>
      <rPr>
        <b/>
        <i/>
        <sz val="20"/>
        <color indexed="10"/>
        <rFont val="Times New Roman"/>
        <family val="1"/>
      </rPr>
      <t>C</t>
    </r>
    <r>
      <rPr>
        <b/>
        <i/>
        <sz val="20"/>
        <color rgb="FF00B0F0"/>
        <rFont val="Times New Roman"/>
        <family val="1"/>
      </rPr>
      <t>lub</t>
    </r>
    <r>
      <rPr>
        <b/>
        <i/>
        <sz val="20"/>
        <color indexed="49"/>
        <rFont val="Times New Roman"/>
        <family val="1"/>
      </rPr>
      <t xml:space="preserve"> </t>
    </r>
    <r>
      <rPr>
        <b/>
        <i/>
        <sz val="20"/>
        <color indexed="10"/>
        <rFont val="Times New Roman"/>
        <family val="1"/>
      </rPr>
      <t>C</t>
    </r>
    <r>
      <rPr>
        <b/>
        <i/>
        <sz val="20"/>
        <color rgb="FF00B0F0"/>
        <rFont val="Times New Roman"/>
        <family val="1"/>
      </rPr>
      <t>hallandais</t>
    </r>
  </si>
  <si>
    <t>Tracé sur Openrunner N° :</t>
  </si>
  <si>
    <r>
      <rPr>
        <b/>
        <i/>
        <sz val="20"/>
        <color indexed="10"/>
        <rFont val="Times New Roman"/>
        <family val="1"/>
      </rPr>
      <t>S</t>
    </r>
    <r>
      <rPr>
        <b/>
        <i/>
        <sz val="20"/>
        <color rgb="FF00B0F0"/>
        <rFont val="Times New Roman"/>
        <family val="1"/>
      </rPr>
      <t>ection</t>
    </r>
    <r>
      <rPr>
        <b/>
        <i/>
        <sz val="20"/>
        <color indexed="49"/>
        <rFont val="Times New Roman"/>
        <family val="1"/>
      </rPr>
      <t xml:space="preserve"> </t>
    </r>
    <r>
      <rPr>
        <b/>
        <i/>
        <sz val="20"/>
        <color indexed="10"/>
        <rFont val="Times New Roman"/>
        <family val="1"/>
      </rPr>
      <t>C</t>
    </r>
    <r>
      <rPr>
        <b/>
        <i/>
        <sz val="20"/>
        <color rgb="FF00B0F0"/>
        <rFont val="Times New Roman"/>
        <family val="1"/>
      </rPr>
      <t>yclotourisme</t>
    </r>
  </si>
  <si>
    <t xml:space="preserve"> L'objectif est de rallier Challans dans les délais .</t>
  </si>
  <si>
    <t>http://veloclubchallandais.fr</t>
  </si>
  <si>
    <r>
      <t xml:space="preserve">Nom du responsable :       </t>
    </r>
    <r>
      <rPr>
        <b/>
        <i/>
        <sz val="12"/>
        <rFont val="Arial"/>
        <family val="2"/>
      </rPr>
      <t>DENIAUD Christoph</t>
    </r>
    <r>
      <rPr>
        <b/>
        <sz val="12"/>
        <rFont val="Arial"/>
        <family val="2"/>
      </rPr>
      <t>e</t>
    </r>
  </si>
  <si>
    <r>
      <t xml:space="preserve">Adresse du responsable :    </t>
    </r>
    <r>
      <rPr>
        <b/>
        <i/>
        <sz val="12"/>
        <rFont val="Arial"/>
        <family val="2"/>
      </rPr>
      <t>11, Impasse des Peupliers 85300 Froidfond</t>
    </r>
  </si>
  <si>
    <r>
      <t xml:space="preserve">Société organisatrice :   </t>
    </r>
    <r>
      <rPr>
        <b/>
        <i/>
        <sz val="14"/>
        <rFont val="Arial"/>
        <family val="2"/>
      </rPr>
      <t>V.C.C. Section Cyclotourisme</t>
    </r>
  </si>
  <si>
    <t xml:space="preserve"> Ce brevet n'est pas une compétition, le parcours proposé est effectué sur route ouverte à la circulation</t>
  </si>
  <si>
    <t>Assurance Organisateur: AXA   N° Contrat : 10750337004</t>
  </si>
  <si>
    <t xml:space="preserve"> D'avoir une responsabilité civile,  licence de sa fédération, ou une assurance personnelle .</t>
  </si>
  <si>
    <t xml:space="preserve"> D'accepter l'utilisation de son image, photos, film ou tout autre support de communication .</t>
  </si>
  <si>
    <t xml:space="preserve"> En toutes circonstances chaque participant(e) veillera à respecter les principes de sécurité à vélo.</t>
  </si>
  <si>
    <t xml:space="preserve">De nuit, le gilet de sécurité est obligatoire et devra etre présenté au contrôleur, </t>
  </si>
  <si>
    <t>ainsi qu'un éclairage avant arrière approprié avec des piles de rechange</t>
  </si>
  <si>
    <t>No d'urgence européens : 112          Pompiers : 18        Gendarmerie, Police : 17      Samu : 15</t>
  </si>
  <si>
    <t>vcccyclo@gmail.com</t>
  </si>
  <si>
    <t>Tél.:    06 88 97 41 51</t>
  </si>
  <si>
    <r>
      <t>Lieu de départ :</t>
    </r>
    <r>
      <rPr>
        <b/>
        <sz val="12"/>
        <color indexed="18"/>
        <rFont val="Arial"/>
        <family val="2"/>
      </rPr>
      <t xml:space="preserve"> </t>
    </r>
    <r>
      <rPr>
        <b/>
        <sz val="12"/>
        <color indexed="18"/>
        <rFont val="Times New Roman"/>
        <family val="1"/>
      </rPr>
      <t xml:space="preserve"> Local VCC L'avocette, 11 chemin des Noues,</t>
    </r>
    <r>
      <rPr>
        <b/>
        <i/>
        <sz val="14"/>
        <rFont val="Times New Roman"/>
        <family val="1"/>
      </rPr>
      <t xml:space="preserve"> 85300 CHALLANS</t>
    </r>
  </si>
  <si>
    <t>D82</t>
  </si>
  <si>
    <t>CHALLANS- LOCAL VCC-</t>
  </si>
  <si>
    <t>COEX</t>
  </si>
  <si>
    <t>APREMONT</t>
  </si>
  <si>
    <t>LA BLOIRE</t>
  </si>
  <si>
    <t>CHALLANS - LOCAL VCC</t>
  </si>
  <si>
    <t>Cloture à : 14H40</t>
  </si>
  <si>
    <t>mètres</t>
  </si>
  <si>
    <t>Challans Bd Schweitzer-rte de Commequiers</t>
  </si>
  <si>
    <t>COMMEQUIERS</t>
  </si>
  <si>
    <t>VC</t>
  </si>
  <si>
    <t>VC/D42 sur 1km ←</t>
  </si>
  <si>
    <t>ST JULIEN DES LANDES</t>
  </si>
  <si>
    <t>LA MOTHE ACHARD</t>
  </si>
  <si>
    <t>D55 sur 1km → la Thibaudiere</t>
  </si>
  <si>
    <t>LA CHAPELLE ACHARD</t>
  </si>
  <si>
    <t>→D978 ↑D760←D21</t>
  </si>
  <si>
    <t>STE FOY</t>
  </si>
  <si>
    <t>D87/D109</t>
  </si>
  <si>
    <t>LE GIROUARD</t>
  </si>
  <si>
    <t>D80</t>
  </si>
  <si>
    <t>SAINTE FLAIVE DES LOUPS</t>
  </si>
  <si>
    <t>ST GEORGES DE POINTADOUX</t>
  </si>
  <si>
    <t>D12/D57</t>
  </si>
  <si>
    <t>MARTINET</t>
  </si>
  <si>
    <t>D57</t>
  </si>
  <si>
    <t>LA CHAPELLE HERMIER</t>
  </si>
  <si>
    <t>D42</t>
  </si>
  <si>
    <t>QUATRE CHEMIN DU BURON</t>
  </si>
  <si>
    <t>D21</t>
  </si>
  <si>
    <t>LES HABITES</t>
  </si>
  <si>
    <t>D21/D58</t>
  </si>
  <si>
    <t>NOM DU PARCOURS : Sainte Foy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</si>
</sst>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"/>
    <numFmt numFmtId="165" formatCode="[h]:mm"/>
  </numFmts>
  <fonts count="40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18"/>
      <name val="Arial"/>
      <family val="2"/>
    </font>
    <font>
      <sz val="11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6"/>
      <name val="Arial"/>
      <family val="2"/>
    </font>
    <font>
      <sz val="8"/>
      <color indexed="62"/>
      <name val="Arial"/>
      <family val="2"/>
    </font>
    <font>
      <b/>
      <sz val="12"/>
      <color indexed="6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i/>
      <sz val="10"/>
      <color indexed="53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name val="Times New Roman"/>
      <family val="1"/>
    </font>
    <font>
      <b/>
      <i/>
      <sz val="14"/>
      <name val="Times New Roman"/>
      <family val="1"/>
    </font>
    <font>
      <b/>
      <i/>
      <sz val="16"/>
      <name val="Times New Roman"/>
      <family val="1"/>
    </font>
    <font>
      <b/>
      <i/>
      <sz val="16"/>
      <color indexed="18"/>
      <name val="Times New Roman"/>
      <family val="1"/>
    </font>
    <font>
      <sz val="11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1"/>
      <name val="Arial"/>
      <family val="2"/>
    </font>
    <font>
      <b/>
      <i/>
      <sz val="20"/>
      <color indexed="10"/>
      <name val="Times New Roman"/>
      <family val="1"/>
    </font>
    <font>
      <b/>
      <i/>
      <sz val="20"/>
      <color indexed="49"/>
      <name val="Times New Roman"/>
      <family val="1"/>
    </font>
    <font>
      <b/>
      <sz val="10"/>
      <name val="Times New Roman"/>
      <family val="1"/>
    </font>
    <font>
      <b/>
      <i/>
      <sz val="18"/>
      <name val="Times New Roman"/>
      <family val="1"/>
    </font>
    <font>
      <sz val="11"/>
      <name val="Arial"/>
      <family val="2"/>
    </font>
    <font>
      <b/>
      <sz val="11"/>
      <color indexed="18"/>
      <name val="Arial"/>
      <family val="2"/>
    </font>
    <font>
      <b/>
      <sz val="12"/>
      <color indexed="18"/>
      <name val="Arial"/>
      <family val="2"/>
    </font>
    <font>
      <b/>
      <sz val="11"/>
      <name val="Times New Roman"/>
      <family val="1"/>
    </font>
    <font>
      <b/>
      <i/>
      <sz val="20"/>
      <color rgb="FF00B0F0"/>
      <name val="Times New Roman"/>
      <family val="1"/>
    </font>
    <font>
      <b/>
      <i/>
      <sz val="20"/>
      <color indexed="18"/>
      <name val="Times New Roman"/>
      <family val="1"/>
    </font>
    <font>
      <b/>
      <u/>
      <sz val="12"/>
      <name val="Arial"/>
      <family val="2"/>
    </font>
    <font>
      <b/>
      <sz val="12"/>
      <color indexed="18"/>
      <name val="Times New Roman"/>
      <family val="1"/>
    </font>
    <font>
      <b/>
      <i/>
      <sz val="12"/>
      <name val="Arial"/>
      <family val="2"/>
    </font>
    <font>
      <b/>
      <i/>
      <sz val="14"/>
      <name val="Arial"/>
      <family val="2"/>
    </font>
    <font>
      <b/>
      <u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Continuous" vertical="center"/>
    </xf>
    <xf numFmtId="0" fontId="6" fillId="0" borderId="0" xfId="0" applyFont="1"/>
    <xf numFmtId="0" fontId="5" fillId="0" borderId="6" xfId="0" applyFont="1" applyBorder="1" applyAlignment="1">
      <alignment horizontal="righ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6" fillId="0" borderId="0" xfId="0" applyFont="1" applyAlignment="1" applyProtection="1">
      <alignment horizontal="centerContinuous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3" fillId="0" borderId="0" xfId="0" applyFont="1"/>
    <xf numFmtId="164" fontId="13" fillId="0" borderId="0" xfId="0" applyNumberFormat="1" applyFont="1" applyAlignment="1">
      <alignment horizontal="left"/>
    </xf>
    <xf numFmtId="0" fontId="14" fillId="0" borderId="0" xfId="0" applyFont="1"/>
    <xf numFmtId="164" fontId="14" fillId="0" borderId="0" xfId="0" applyNumberFormat="1" applyFont="1" applyAlignment="1">
      <alignment horizontal="right"/>
    </xf>
    <xf numFmtId="0" fontId="15" fillId="0" borderId="0" xfId="0" applyFont="1"/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vertical="center" wrapText="1"/>
      <protection locked="0"/>
    </xf>
    <xf numFmtId="0" fontId="16" fillId="0" borderId="21" xfId="0" applyFont="1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2" fontId="20" fillId="0" borderId="23" xfId="0" applyNumberFormat="1" applyFont="1" applyBorder="1" applyAlignment="1" applyProtection="1">
      <alignment horizontal="center" vertical="center"/>
      <protection locked="0"/>
    </xf>
    <xf numFmtId="2" fontId="20" fillId="0" borderId="24" xfId="0" applyNumberFormat="1" applyFont="1" applyBorder="1" applyAlignment="1" applyProtection="1">
      <alignment horizontal="center" vertical="center"/>
      <protection locked="0"/>
    </xf>
    <xf numFmtId="165" fontId="20" fillId="0" borderId="25" xfId="0" applyNumberFormat="1" applyFont="1" applyBorder="1" applyAlignment="1" applyProtection="1">
      <alignment horizontal="center" vertical="center"/>
      <protection locked="0"/>
    </xf>
    <xf numFmtId="165" fontId="20" fillId="0" borderId="26" xfId="0" applyNumberFormat="1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2" fontId="20" fillId="0" borderId="27" xfId="0" applyNumberFormat="1" applyFont="1" applyBorder="1" applyAlignment="1" applyProtection="1">
      <alignment horizontal="center" vertical="center"/>
      <protection locked="0"/>
    </xf>
    <xf numFmtId="2" fontId="20" fillId="0" borderId="28" xfId="0" applyNumberFormat="1" applyFont="1" applyBorder="1" applyAlignment="1" applyProtection="1">
      <alignment horizontal="center" vertical="center"/>
      <protection locked="0"/>
    </xf>
    <xf numFmtId="15" fontId="18" fillId="0" borderId="4" xfId="0" applyNumberFormat="1" applyFont="1" applyBorder="1" applyAlignment="1">
      <alignment horizontal="center" vertical="center"/>
    </xf>
    <xf numFmtId="0" fontId="17" fillId="2" borderId="29" xfId="0" applyFont="1" applyFill="1" applyBorder="1"/>
    <xf numFmtId="0" fontId="17" fillId="2" borderId="7" xfId="0" applyFont="1" applyFill="1" applyBorder="1"/>
    <xf numFmtId="0" fontId="17" fillId="2" borderId="8" xfId="0" applyFont="1" applyFill="1" applyBorder="1"/>
    <xf numFmtId="0" fontId="0" fillId="0" borderId="1" xfId="0" applyBorder="1"/>
    <xf numFmtId="0" fontId="0" fillId="0" borderId="13" xfId="0" applyBorder="1"/>
    <xf numFmtId="0" fontId="22" fillId="0" borderId="3" xfId="0" applyFont="1" applyBorder="1"/>
    <xf numFmtId="0" fontId="23" fillId="0" borderId="4" xfId="0" applyFont="1" applyBorder="1"/>
    <xf numFmtId="49" fontId="22" fillId="0" borderId="3" xfId="0" applyNumberFormat="1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10" xfId="0" applyBorder="1"/>
    <xf numFmtId="0" fontId="25" fillId="0" borderId="0" xfId="0" applyFont="1"/>
    <xf numFmtId="0" fontId="19" fillId="0" borderId="0" xfId="0" applyFont="1"/>
    <xf numFmtId="0" fontId="2" fillId="0" borderId="6" xfId="0" applyFont="1" applyBorder="1"/>
    <xf numFmtId="0" fontId="16" fillId="0" borderId="27" xfId="0" applyFont="1" applyBorder="1"/>
    <xf numFmtId="0" fontId="0" fillId="0" borderId="19" xfId="0" applyBorder="1"/>
    <xf numFmtId="0" fontId="3" fillId="0" borderId="34" xfId="0" applyFont="1" applyBorder="1" applyAlignment="1">
      <alignment horizontal="center"/>
    </xf>
    <xf numFmtId="0" fontId="20" fillId="0" borderId="27" xfId="0" applyFont="1" applyBorder="1"/>
    <xf numFmtId="165" fontId="20" fillId="0" borderId="19" xfId="0" applyNumberFormat="1" applyFont="1" applyBorder="1" applyAlignment="1" applyProtection="1">
      <alignment horizontal="center" vertical="center"/>
      <protection locked="0"/>
    </xf>
    <xf numFmtId="165" fontId="20" fillId="0" borderId="34" xfId="0" applyNumberFormat="1" applyFont="1" applyBorder="1" applyAlignment="1" applyProtection="1">
      <alignment horizontal="center" vertical="center"/>
      <protection locked="0"/>
    </xf>
    <xf numFmtId="20" fontId="5" fillId="0" borderId="6" xfId="0" applyNumberFormat="1" applyFont="1" applyBorder="1" applyAlignment="1">
      <alignment horizontal="right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2" fontId="20" fillId="0" borderId="32" xfId="0" applyNumberFormat="1" applyFont="1" applyBorder="1" applyAlignment="1" applyProtection="1">
      <alignment horizontal="center" vertical="center"/>
      <protection locked="0"/>
    </xf>
    <xf numFmtId="2" fontId="20" fillId="0" borderId="33" xfId="0" applyNumberFormat="1" applyFont="1" applyBorder="1" applyAlignment="1" applyProtection="1">
      <alignment horizontal="center" vertical="center"/>
      <protection locked="0"/>
    </xf>
    <xf numFmtId="164" fontId="20" fillId="0" borderId="25" xfId="0" applyNumberFormat="1" applyFont="1" applyBorder="1" applyAlignment="1">
      <alignment horizontal="center" vertical="center"/>
    </xf>
    <xf numFmtId="164" fontId="20" fillId="0" borderId="26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3" borderId="21" xfId="0" applyFont="1" applyFill="1" applyBorder="1" applyAlignment="1" applyProtection="1">
      <alignment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2" fontId="20" fillId="3" borderId="23" xfId="0" applyNumberFormat="1" applyFont="1" applyFill="1" applyBorder="1" applyAlignment="1" applyProtection="1">
      <alignment horizontal="center" vertical="center"/>
      <protection locked="0"/>
    </xf>
    <xf numFmtId="2" fontId="20" fillId="3" borderId="24" xfId="0" applyNumberFormat="1" applyFont="1" applyFill="1" applyBorder="1" applyAlignment="1" applyProtection="1">
      <alignment horizontal="center" vertical="center"/>
      <protection locked="0"/>
    </xf>
    <xf numFmtId="165" fontId="20" fillId="3" borderId="25" xfId="0" applyNumberFormat="1" applyFont="1" applyFill="1" applyBorder="1" applyAlignment="1" applyProtection="1">
      <alignment horizontal="center" vertical="center"/>
      <protection locked="0"/>
    </xf>
    <xf numFmtId="165" fontId="20" fillId="3" borderId="26" xfId="0" applyNumberFormat="1" applyFont="1" applyFill="1" applyBorder="1" applyAlignment="1" applyProtection="1">
      <alignment horizontal="center" vertical="center"/>
      <protection locked="0"/>
    </xf>
    <xf numFmtId="0" fontId="27" fillId="0" borderId="2" xfId="0" applyFont="1" applyBorder="1"/>
    <xf numFmtId="0" fontId="2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6" xfId="0" applyFont="1" applyBorder="1" applyAlignment="1">
      <alignment horizontal="left"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2" fontId="32" fillId="0" borderId="23" xfId="0" applyNumberFormat="1" applyFont="1" applyBorder="1" applyAlignment="1" applyProtection="1">
      <alignment horizontal="center" vertical="center"/>
      <protection locked="0"/>
    </xf>
    <xf numFmtId="2" fontId="32" fillId="0" borderId="24" xfId="0" applyNumberFormat="1" applyFont="1" applyBorder="1" applyAlignment="1" applyProtection="1">
      <alignment horizontal="center" vertical="center"/>
      <protection locked="0"/>
    </xf>
    <xf numFmtId="165" fontId="32" fillId="0" borderId="25" xfId="0" applyNumberFormat="1" applyFont="1" applyBorder="1" applyAlignment="1" applyProtection="1">
      <alignment horizontal="center" vertical="center"/>
      <protection locked="0"/>
    </xf>
    <xf numFmtId="165" fontId="32" fillId="0" borderId="26" xfId="0" applyNumberFormat="1" applyFont="1" applyBorder="1" applyAlignment="1" applyProtection="1">
      <alignment horizontal="center" vertical="center"/>
      <protection locked="0"/>
    </xf>
    <xf numFmtId="0" fontId="16" fillId="0" borderId="21" xfId="0" applyFont="1" applyBorder="1"/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16" fillId="0" borderId="21" xfId="0" applyFont="1" applyBorder="1" applyAlignment="1">
      <alignment wrapText="1"/>
    </xf>
    <xf numFmtId="49" fontId="35" fillId="0" borderId="3" xfId="0" applyNumberFormat="1" applyFont="1" applyBorder="1"/>
    <xf numFmtId="0" fontId="16" fillId="0" borderId="23" xfId="0" applyFont="1" applyBorder="1"/>
    <xf numFmtId="0" fontId="16" fillId="0" borderId="21" xfId="0" applyFont="1" applyBorder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horizontal="left"/>
    </xf>
    <xf numFmtId="49" fontId="22" fillId="0" borderId="5" xfId="0" applyNumberFormat="1" applyFont="1" applyBorder="1"/>
    <xf numFmtId="0" fontId="7" fillId="0" borderId="0" xfId="0" applyFont="1" applyBorder="1" applyAlignment="1" applyProtection="1">
      <alignment horizontal="center" vertical="center"/>
      <protection locked="0"/>
    </xf>
    <xf numFmtId="0" fontId="16" fillId="4" borderId="35" xfId="0" applyFont="1" applyFill="1" applyBorder="1"/>
    <xf numFmtId="0" fontId="32" fillId="4" borderId="32" xfId="0" applyFont="1" applyFill="1" applyBorder="1" applyAlignment="1" applyProtection="1">
      <alignment horizontal="center" vertical="center"/>
      <protection locked="0"/>
    </xf>
    <xf numFmtId="2" fontId="32" fillId="4" borderId="32" xfId="0" applyNumberFormat="1" applyFont="1" applyFill="1" applyBorder="1" applyAlignment="1" applyProtection="1">
      <alignment horizontal="center" vertical="center"/>
      <protection locked="0"/>
    </xf>
    <xf numFmtId="2" fontId="32" fillId="4" borderId="33" xfId="0" applyNumberFormat="1" applyFont="1" applyFill="1" applyBorder="1" applyAlignment="1" applyProtection="1">
      <alignment horizontal="center" vertical="center"/>
      <protection locked="0"/>
    </xf>
    <xf numFmtId="164" fontId="32" fillId="4" borderId="25" xfId="0" applyNumberFormat="1" applyFont="1" applyFill="1" applyBorder="1" applyAlignment="1">
      <alignment horizontal="center" vertical="center"/>
    </xf>
    <xf numFmtId="164" fontId="32" fillId="4" borderId="26" xfId="0" applyNumberFormat="1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1" xfId="0" applyBorder="1" applyAlignment="1"/>
    <xf numFmtId="0" fontId="35" fillId="0" borderId="0" xfId="0" applyFont="1" applyBorder="1"/>
    <xf numFmtId="0" fontId="2" fillId="0" borderId="0" xfId="0" applyFont="1" applyBorder="1"/>
    <xf numFmtId="0" fontId="21" fillId="0" borderId="0" xfId="0" applyFont="1" applyBorder="1" applyAlignment="1">
      <alignment horizontal="center"/>
    </xf>
    <xf numFmtId="0" fontId="16" fillId="4" borderId="21" xfId="0" applyFont="1" applyFill="1" applyBorder="1"/>
    <xf numFmtId="2" fontId="32" fillId="4" borderId="23" xfId="0" applyNumberFormat="1" applyFont="1" applyFill="1" applyBorder="1" applyAlignment="1" applyProtection="1">
      <alignment horizontal="center" vertical="center"/>
      <protection locked="0"/>
    </xf>
    <xf numFmtId="2" fontId="32" fillId="4" borderId="24" xfId="0" applyNumberFormat="1" applyFont="1" applyFill="1" applyBorder="1" applyAlignment="1" applyProtection="1">
      <alignment horizontal="center" vertical="center"/>
      <protection locked="0"/>
    </xf>
    <xf numFmtId="0" fontId="32" fillId="4" borderId="23" xfId="0" applyFont="1" applyFill="1" applyBorder="1" applyAlignment="1" applyProtection="1">
      <alignment horizontal="center" vertical="center"/>
      <protection locked="0"/>
    </xf>
    <xf numFmtId="165" fontId="32" fillId="4" borderId="25" xfId="0" applyNumberFormat="1" applyFont="1" applyFill="1" applyBorder="1" applyAlignment="1" applyProtection="1">
      <alignment horizontal="center" vertical="center"/>
      <protection locked="0"/>
    </xf>
    <xf numFmtId="165" fontId="32" fillId="4" borderId="26" xfId="0" applyNumberFormat="1" applyFont="1" applyFill="1" applyBorder="1" applyAlignment="1" applyProtection="1">
      <alignment horizontal="center" vertical="center"/>
      <protection locked="0"/>
    </xf>
    <xf numFmtId="0" fontId="16" fillId="4" borderId="23" xfId="0" applyFont="1" applyFill="1" applyBorder="1"/>
    <xf numFmtId="0" fontId="30" fillId="0" borderId="5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17" fillId="4" borderId="37" xfId="0" applyFont="1" applyFill="1" applyBorder="1" applyAlignment="1">
      <alignment horizontal="center"/>
    </xf>
    <xf numFmtId="0" fontId="17" fillId="4" borderId="38" xfId="0" applyFont="1" applyFill="1" applyBorder="1" applyAlignment="1">
      <alignment horizontal="center"/>
    </xf>
    <xf numFmtId="0" fontId="17" fillId="4" borderId="39" xfId="0" applyFont="1" applyFill="1" applyBorder="1" applyAlignment="1">
      <alignment horizont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41" xfId="0" applyFont="1" applyBorder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15" fontId="18" fillId="0" borderId="0" xfId="0" applyNumberFormat="1" applyFont="1" applyAlignment="1">
      <alignment horizontal="center" vertical="center"/>
    </xf>
    <xf numFmtId="15" fontId="18" fillId="0" borderId="4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5" fontId="39" fillId="0" borderId="0" xfId="1" applyNumberFormat="1" applyFont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1" fillId="0" borderId="0" xfId="1" applyBorder="1" applyAlignment="1" applyProtection="1">
      <alignment horizontal="center" vertical="center"/>
    </xf>
    <xf numFmtId="0" fontId="39" fillId="0" borderId="0" xfId="1" applyFont="1" applyBorder="1" applyAlignment="1" applyProtection="1">
      <alignment horizontal="center" vertical="center"/>
    </xf>
    <xf numFmtId="0" fontId="30" fillId="0" borderId="2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20" fontId="18" fillId="0" borderId="6" xfId="0" applyNumberFormat="1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29" fillId="4" borderId="21" xfId="0" applyFont="1" applyFill="1" applyBorder="1" applyAlignment="1" applyProtection="1">
      <alignment horizontal="center" vertical="center"/>
      <protection locked="0"/>
    </xf>
    <xf numFmtId="0" fontId="29" fillId="4" borderId="41" xfId="0" applyFont="1" applyFill="1" applyBorder="1" applyAlignment="1" applyProtection="1">
      <alignment horizontal="center" vertical="center"/>
      <protection locked="0"/>
    </xf>
    <xf numFmtId="0" fontId="29" fillId="4" borderId="24" xfId="0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0" fontId="29" fillId="0" borderId="41" xfId="0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horizontal="center" vertical="center"/>
      <protection locked="0"/>
    </xf>
    <xf numFmtId="0" fontId="17" fillId="2" borderId="37" xfId="0" applyFont="1" applyFill="1" applyBorder="1"/>
    <xf numFmtId="0" fontId="17" fillId="2" borderId="38" xfId="0" applyFont="1" applyFill="1" applyBorder="1"/>
    <xf numFmtId="0" fontId="17" fillId="2" borderId="39" xfId="0" applyFont="1" applyFill="1" applyBorder="1"/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40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2" fillId="4" borderId="21" xfId="0" applyFont="1" applyFill="1" applyBorder="1" applyAlignment="1" applyProtection="1">
      <alignment horizontal="center" vertical="center"/>
      <protection locked="0"/>
    </xf>
    <xf numFmtId="0" fontId="32" fillId="4" borderId="41" xfId="0" applyFont="1" applyFill="1" applyBorder="1" applyAlignment="1" applyProtection="1">
      <alignment horizontal="center" vertical="center"/>
      <protection locked="0"/>
    </xf>
    <xf numFmtId="0" fontId="32" fillId="4" borderId="24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A0A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470645</xdr:colOff>
      <xdr:row>0</xdr:row>
      <xdr:rowOff>106680</xdr:rowOff>
    </xdr:from>
    <xdr:to>
      <xdr:col>10</xdr:col>
      <xdr:colOff>15686</xdr:colOff>
      <xdr:row>4</xdr:row>
      <xdr:rowOff>179294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xmlns="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4941792" y="106680"/>
          <a:ext cx="4161865" cy="1092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2400" b="1" i="0" u="none" strike="noStrike" baseline="0">
              <a:solidFill>
                <a:srgbClr val="000080"/>
              </a:solidFill>
              <a:latin typeface="Arial"/>
              <a:cs typeface="Arial"/>
            </a:rPr>
            <a:t>BREVET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2400" b="1" i="0" u="none" strike="noStrike" baseline="0">
              <a:solidFill>
                <a:srgbClr val="000080"/>
              </a:solidFill>
              <a:latin typeface="Arial"/>
              <a:cs typeface="Arial"/>
            </a:rPr>
            <a:t>Fédéral de 100 km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80"/>
              </a:solidFill>
              <a:latin typeface="Arial"/>
              <a:cs typeface="Arial"/>
            </a:rPr>
            <a:t>Feulle de Route des Participants</a:t>
          </a:r>
          <a:endParaRPr lang="fr-FR" sz="10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 editAs="oneCell">
    <xdr:from>
      <xdr:col>12</xdr:col>
      <xdr:colOff>530600</xdr:colOff>
      <xdr:row>1</xdr:row>
      <xdr:rowOff>103654</xdr:rowOff>
    </xdr:from>
    <xdr:to>
      <xdr:col>14</xdr:col>
      <xdr:colOff>179295</xdr:colOff>
      <xdr:row>7</xdr:row>
      <xdr:rowOff>33056</xdr:rowOff>
    </xdr:to>
    <xdr:pic>
      <xdr:nvPicPr>
        <xdr:cNvPr id="1026" name="Image 3" descr="LOGO CLUB couleur2.jp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01276" y="350183"/>
          <a:ext cx="1172695" cy="1229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448236</xdr:colOff>
      <xdr:row>0</xdr:row>
      <xdr:rowOff>89647</xdr:rowOff>
    </xdr:from>
    <xdr:to>
      <xdr:col>4</xdr:col>
      <xdr:colOff>614824</xdr:colOff>
      <xdr:row>5</xdr:row>
      <xdr:rowOff>212912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753971" y="89647"/>
          <a:ext cx="1332000" cy="1333500"/>
        </a:xfrm>
        <a:prstGeom prst="rect">
          <a:avLst/>
        </a:prstGeom>
        <a:solidFill>
          <a:schemeClr val="lt1"/>
        </a:solidFill>
        <a:ln w="12700" cmpd="sng">
          <a:solidFill>
            <a:srgbClr val="0A0A0A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2</xdr:col>
      <xdr:colOff>537882</xdr:colOff>
      <xdr:row>0</xdr:row>
      <xdr:rowOff>145676</xdr:rowOff>
    </xdr:from>
    <xdr:to>
      <xdr:col>4</xdr:col>
      <xdr:colOff>545166</xdr:colOff>
      <xdr:row>5</xdr:row>
      <xdr:rowOff>164726</xdr:rowOff>
    </xdr:to>
    <xdr:pic>
      <xdr:nvPicPr>
        <xdr:cNvPr id="5" name="Image 3" descr="LOGO CLUB couleur2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43617" y="145676"/>
          <a:ext cx="1172695" cy="12292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Relationship Id="rId1" Type="http://schemas.openxmlformats.org/officeDocument/2006/relationships/hyperlink" Target="http://veloclubchallandais.fr/" TargetMode="External"/><Relationship Id="rId2" Type="http://schemas.openxmlformats.org/officeDocument/2006/relationships/hyperlink" Target="mailto:vcccyc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showGridLines="0" tabSelected="1" zoomScale="85" zoomScaleNormal="85" workbookViewId="0">
      <selection activeCell="B9" sqref="B9"/>
    </sheetView>
  </sheetViews>
  <sheetFormatPr baseColWidth="10" defaultColWidth="11.5" defaultRowHeight="16" x14ac:dyDescent="0.2"/>
  <cols>
    <col min="1" max="1" width="4.83203125" customWidth="1"/>
    <col min="2" max="2" width="55.6640625" customWidth="1"/>
    <col min="3" max="4" width="8.6640625" customWidth="1"/>
    <col min="5" max="5" width="17.6640625" customWidth="1"/>
    <col min="6" max="8" width="10.83203125" customWidth="1"/>
    <col min="9" max="10" width="9.5" customWidth="1"/>
    <col min="11" max="11" width="3.1640625" customWidth="1"/>
    <col min="12" max="12" width="5.5" style="27" customWidth="1"/>
  </cols>
  <sheetData>
    <row r="1" spans="1:13" ht="19.5" customHeight="1" x14ac:dyDescent="0.25">
      <c r="B1" s="58"/>
      <c r="C1" s="1"/>
      <c r="D1" s="1"/>
      <c r="E1" s="1"/>
      <c r="F1" s="1"/>
      <c r="G1" s="1"/>
      <c r="H1" s="1"/>
      <c r="I1" s="1"/>
      <c r="J1" s="1"/>
      <c r="L1" s="26"/>
    </row>
    <row r="2" spans="1:13" ht="25" x14ac:dyDescent="0.25">
      <c r="B2" s="99" t="s">
        <v>40</v>
      </c>
      <c r="D2" s="1"/>
      <c r="E2" s="1"/>
      <c r="F2" s="1"/>
      <c r="G2" s="1"/>
      <c r="H2" s="1"/>
      <c r="I2" s="1"/>
      <c r="J2" s="1"/>
      <c r="L2" s="26"/>
    </row>
    <row r="3" spans="1:13" ht="9.75" customHeight="1" x14ac:dyDescent="0.2">
      <c r="B3" s="100"/>
      <c r="C3" s="102"/>
      <c r="D3" s="1"/>
      <c r="E3" s="1"/>
      <c r="F3" s="1"/>
      <c r="G3" s="1"/>
      <c r="H3" s="1"/>
      <c r="I3" s="1"/>
      <c r="J3" s="1"/>
      <c r="M3" s="59"/>
    </row>
    <row r="4" spans="1:13" ht="25" x14ac:dyDescent="0.25">
      <c r="B4" s="101" t="s">
        <v>42</v>
      </c>
      <c r="C4" s="102"/>
      <c r="D4" s="1"/>
      <c r="E4" s="1"/>
      <c r="F4" s="1"/>
      <c r="G4" s="1"/>
      <c r="H4" s="1"/>
      <c r="I4" s="1"/>
      <c r="J4" s="1"/>
    </row>
    <row r="5" spans="1:13" x14ac:dyDescent="0.2">
      <c r="B5" s="3"/>
      <c r="C5" s="102"/>
      <c r="D5" s="1"/>
      <c r="E5" s="1"/>
      <c r="F5" s="1"/>
      <c r="G5" s="1"/>
      <c r="H5" s="1"/>
      <c r="I5" s="1"/>
      <c r="J5" s="1"/>
    </row>
    <row r="6" spans="1:13" ht="20" customHeight="1" x14ac:dyDescent="0.2">
      <c r="C6" s="103"/>
      <c r="F6" s="150" t="s">
        <v>41</v>
      </c>
      <c r="G6" s="150"/>
      <c r="H6" s="150"/>
      <c r="I6" s="149">
        <v>22659670</v>
      </c>
      <c r="J6" s="149"/>
    </row>
    <row r="7" spans="1:13" ht="7.25" customHeight="1" thickBot="1" x14ac:dyDescent="0.25">
      <c r="C7" s="60"/>
      <c r="D7" s="55"/>
    </row>
    <row r="8" spans="1:13" ht="27" customHeight="1" thickBot="1" x14ac:dyDescent="0.25">
      <c r="B8" s="10" t="s">
        <v>91</v>
      </c>
      <c r="C8" s="159"/>
      <c r="D8" s="159"/>
      <c r="E8" s="160"/>
      <c r="F8" s="25"/>
      <c r="G8" s="14" t="s">
        <v>15</v>
      </c>
      <c r="H8" s="14"/>
      <c r="I8" s="153"/>
      <c r="J8" s="154"/>
    </row>
    <row r="9" spans="1:13" ht="14.25" customHeight="1" thickBot="1" x14ac:dyDescent="0.2">
      <c r="B9" s="7"/>
      <c r="C9" s="13"/>
      <c r="D9" s="13"/>
      <c r="E9" s="13"/>
      <c r="F9" s="7"/>
      <c r="G9" s="2"/>
      <c r="H9" s="2"/>
      <c r="I9" s="13"/>
      <c r="J9" s="13"/>
      <c r="L9" s="28"/>
    </row>
    <row r="10" spans="1:13" ht="21.75" customHeight="1" x14ac:dyDescent="0.15">
      <c r="B10" s="167" t="s">
        <v>47</v>
      </c>
      <c r="C10" s="168"/>
      <c r="D10" s="168"/>
      <c r="E10" s="168"/>
      <c r="F10" s="90" t="s">
        <v>18</v>
      </c>
      <c r="G10" s="155" t="s">
        <v>27</v>
      </c>
      <c r="H10" s="155"/>
      <c r="I10" s="155"/>
      <c r="J10" s="156"/>
      <c r="L10" s="29" t="s">
        <v>21</v>
      </c>
    </row>
    <row r="11" spans="1:13" ht="21.75" customHeight="1" x14ac:dyDescent="0.15">
      <c r="B11" s="89" t="s">
        <v>45</v>
      </c>
      <c r="C11" s="164"/>
      <c r="D11" s="164"/>
      <c r="E11" s="164"/>
      <c r="F11" s="91" t="s">
        <v>16</v>
      </c>
      <c r="G11" s="161" t="s">
        <v>28</v>
      </c>
      <c r="H11" s="161"/>
      <c r="I11" s="161"/>
      <c r="J11" s="162"/>
      <c r="L11" s="30"/>
    </row>
    <row r="12" spans="1:13" ht="21.75" customHeight="1" x14ac:dyDescent="0.15">
      <c r="B12" s="169" t="s">
        <v>46</v>
      </c>
      <c r="C12" s="170"/>
      <c r="D12" s="170"/>
      <c r="E12" s="170"/>
      <c r="F12" s="91" t="s">
        <v>13</v>
      </c>
      <c r="G12" s="8"/>
      <c r="H12" s="86">
        <v>100</v>
      </c>
      <c r="I12" s="87" t="s">
        <v>0</v>
      </c>
      <c r="J12" s="88"/>
      <c r="L12" s="30"/>
    </row>
    <row r="13" spans="1:13" ht="21.75" customHeight="1" x14ac:dyDescent="0.15">
      <c r="B13" s="151" t="s">
        <v>57</v>
      </c>
      <c r="C13" s="152"/>
      <c r="D13" s="152"/>
      <c r="E13" s="152"/>
      <c r="F13" s="91" t="s">
        <v>17</v>
      </c>
      <c r="G13" s="157">
        <v>46124</v>
      </c>
      <c r="H13" s="157"/>
      <c r="I13" s="157"/>
      <c r="J13" s="158"/>
      <c r="L13" s="30"/>
    </row>
    <row r="14" spans="1:13" ht="21.75" customHeight="1" x14ac:dyDescent="0.15">
      <c r="B14" s="89" t="s">
        <v>29</v>
      </c>
      <c r="C14" s="165" t="s">
        <v>44</v>
      </c>
      <c r="D14" s="166"/>
      <c r="E14" s="166"/>
      <c r="F14" s="91" t="s">
        <v>30</v>
      </c>
      <c r="G14" s="163" t="s">
        <v>56</v>
      </c>
      <c r="H14" s="163"/>
      <c r="I14" s="163"/>
      <c r="J14" s="46"/>
      <c r="L14" s="30"/>
    </row>
    <row r="15" spans="1:13" ht="21.75" customHeight="1" thickBot="1" x14ac:dyDescent="0.2">
      <c r="B15" s="134" t="s">
        <v>58</v>
      </c>
      <c r="C15" s="135"/>
      <c r="D15" s="135"/>
      <c r="E15" s="135"/>
      <c r="F15" s="92" t="s">
        <v>14</v>
      </c>
      <c r="G15" s="4"/>
      <c r="H15" s="67"/>
      <c r="I15" s="171">
        <v>0.33333333333333331</v>
      </c>
      <c r="J15" s="172"/>
      <c r="L15" s="29" t="s">
        <v>22</v>
      </c>
    </row>
    <row r="16" spans="1:13" s="11" customFormat="1" ht="21.75" customHeight="1" x14ac:dyDescent="0.15">
      <c r="A16" s="23" t="s">
        <v>19</v>
      </c>
      <c r="B16" s="139" t="s">
        <v>1</v>
      </c>
      <c r="C16" s="122"/>
      <c r="D16" s="123"/>
      <c r="E16" s="17" t="s">
        <v>3</v>
      </c>
      <c r="F16" s="18" t="s">
        <v>4</v>
      </c>
      <c r="G16" s="18" t="s">
        <v>4</v>
      </c>
      <c r="H16" s="18" t="s">
        <v>25</v>
      </c>
      <c r="I16" s="15" t="s">
        <v>5</v>
      </c>
      <c r="J16" s="9"/>
      <c r="L16" s="31"/>
    </row>
    <row r="17" spans="1:12" s="11" customFormat="1" ht="21.75" customHeight="1" thickBot="1" x14ac:dyDescent="0.2">
      <c r="A17" s="24" t="s">
        <v>20</v>
      </c>
      <c r="B17" s="140"/>
      <c r="C17" s="121"/>
      <c r="D17" s="114"/>
      <c r="E17" s="12" t="s">
        <v>8</v>
      </c>
      <c r="F17" s="22" t="s">
        <v>9</v>
      </c>
      <c r="G17" s="12" t="s">
        <v>10</v>
      </c>
      <c r="H17" s="22" t="s">
        <v>26</v>
      </c>
      <c r="I17" s="16" t="s">
        <v>12</v>
      </c>
      <c r="J17" s="6" t="s">
        <v>11</v>
      </c>
      <c r="L17" s="31"/>
    </row>
    <row r="18" spans="1:12" ht="18" customHeight="1" x14ac:dyDescent="0.2">
      <c r="B18" s="115" t="s">
        <v>64</v>
      </c>
      <c r="C18" s="182"/>
      <c r="D18" s="183"/>
      <c r="E18" s="184"/>
      <c r="F18" s="117">
        <v>0</v>
      </c>
      <c r="G18" s="118">
        <v>0</v>
      </c>
      <c r="H18" s="116"/>
      <c r="I18" s="119">
        <f>I15</f>
        <v>0.33333333333333331</v>
      </c>
      <c r="J18" s="120">
        <f>I18+1/24</f>
        <v>0.375</v>
      </c>
      <c r="L18" s="29" t="s">
        <v>23</v>
      </c>
    </row>
    <row r="19" spans="1:12" ht="18" customHeight="1" x14ac:dyDescent="0.2">
      <c r="B19" s="98" t="s">
        <v>67</v>
      </c>
      <c r="C19" s="146" t="s">
        <v>69</v>
      </c>
      <c r="D19" s="147"/>
      <c r="E19" s="148"/>
      <c r="F19" s="94">
        <f>G19-G18</f>
        <v>0</v>
      </c>
      <c r="G19" s="95"/>
      <c r="H19" s="93"/>
      <c r="I19" s="96" t="str">
        <f>IF(A19="C",$I$15+(MIN(G19,200)/34+MIN(MAX(G19-200,0),200)/32+MIN(MAX(G19-400,0),200)/30+MIN(MAX(G19-600,0),400)/28+1/120)/24,"")</f>
        <v/>
      </c>
      <c r="J19" s="97" t="str">
        <f>IF(A19="C",$J$18+(MIN(G19,60)/20+MIN(MAX(G19-60,0),540)/15+MIN(MAX(G19-600,0),400)/11.428+1/120)/24,"")</f>
        <v/>
      </c>
      <c r="L19" s="29" t="s">
        <v>24</v>
      </c>
    </row>
    <row r="20" spans="1:12" ht="18" customHeight="1" x14ac:dyDescent="0.2">
      <c r="B20" s="98" t="s">
        <v>68</v>
      </c>
      <c r="C20" s="146" t="s">
        <v>59</v>
      </c>
      <c r="D20" s="147"/>
      <c r="E20" s="148"/>
      <c r="F20" s="94">
        <v>11</v>
      </c>
      <c r="G20" s="95">
        <v>11</v>
      </c>
      <c r="H20" s="93"/>
      <c r="I20" s="96" t="str">
        <f t="shared" ref="I20:I38" si="0">IF(A20="C",$I$15+(MIN(G20,200)/34+MIN(MAX(G20-200,0),200)/32+MIN(MAX(G20-400,0),200)/30+MIN(MAX(G20-600,0),400)/28+1/120)/24,"")</f>
        <v/>
      </c>
      <c r="J20" s="97" t="str">
        <f t="shared" ref="J20:J38" si="1">IF(A20="C",$J$18+(MIN(G20,60)/20+MIN(MAX(G20-60,0),540)/15+MIN(MAX(G20-600,0),400)/11.428+1/120)/24,"")</f>
        <v/>
      </c>
      <c r="L20" s="30"/>
    </row>
    <row r="21" spans="1:12" ht="18" customHeight="1" x14ac:dyDescent="0.2">
      <c r="B21" s="104" t="s">
        <v>61</v>
      </c>
      <c r="C21" s="146" t="s">
        <v>70</v>
      </c>
      <c r="D21" s="147"/>
      <c r="E21" s="148"/>
      <c r="F21" s="94">
        <f t="shared" ref="F21:F37" si="2">G21-G20</f>
        <v>10</v>
      </c>
      <c r="G21" s="95">
        <v>21</v>
      </c>
      <c r="H21" s="93"/>
      <c r="I21" s="96" t="str">
        <f t="shared" si="0"/>
        <v/>
      </c>
      <c r="J21" s="97" t="str">
        <f t="shared" si="1"/>
        <v/>
      </c>
      <c r="L21" s="26"/>
    </row>
    <row r="22" spans="1:12" ht="18" customHeight="1" x14ac:dyDescent="0.2">
      <c r="B22" s="104" t="s">
        <v>71</v>
      </c>
      <c r="C22" s="146" t="s">
        <v>73</v>
      </c>
      <c r="D22" s="147"/>
      <c r="E22" s="148"/>
      <c r="F22" s="94">
        <f t="shared" si="2"/>
        <v>10</v>
      </c>
      <c r="G22" s="95">
        <v>31</v>
      </c>
      <c r="H22" s="93"/>
      <c r="I22" s="96" t="str">
        <f t="shared" si="0"/>
        <v/>
      </c>
      <c r="J22" s="97" t="str">
        <f t="shared" si="1"/>
        <v/>
      </c>
    </row>
    <row r="23" spans="1:12" ht="18" customHeight="1" x14ac:dyDescent="0.2">
      <c r="B23" s="98" t="s">
        <v>72</v>
      </c>
      <c r="C23" s="146" t="s">
        <v>75</v>
      </c>
      <c r="D23" s="147"/>
      <c r="E23" s="148"/>
      <c r="F23" s="94">
        <f t="shared" si="2"/>
        <v>7</v>
      </c>
      <c r="G23" s="95">
        <v>38</v>
      </c>
      <c r="H23" s="93"/>
      <c r="I23" s="96" t="str">
        <f t="shared" si="0"/>
        <v/>
      </c>
      <c r="J23" s="97" t="str">
        <f t="shared" si="1"/>
        <v/>
      </c>
    </row>
    <row r="24" spans="1:12" ht="18" customHeight="1" x14ac:dyDescent="0.2">
      <c r="B24" s="98" t="s">
        <v>74</v>
      </c>
      <c r="C24" s="146" t="s">
        <v>77</v>
      </c>
      <c r="D24" s="147"/>
      <c r="E24" s="148"/>
      <c r="F24" s="94">
        <f t="shared" si="2"/>
        <v>5</v>
      </c>
      <c r="G24" s="95">
        <v>43</v>
      </c>
      <c r="H24" s="93"/>
      <c r="I24" s="96" t="str">
        <f t="shared" si="0"/>
        <v/>
      </c>
      <c r="J24" s="97" t="str">
        <f t="shared" si="1"/>
        <v/>
      </c>
      <c r="L24" s="26"/>
    </row>
    <row r="25" spans="1:12" ht="18" customHeight="1" x14ac:dyDescent="0.2">
      <c r="A25" s="28" t="s">
        <v>20</v>
      </c>
      <c r="B25" s="127" t="s">
        <v>76</v>
      </c>
      <c r="C25" s="185" t="s">
        <v>79</v>
      </c>
      <c r="D25" s="186"/>
      <c r="E25" s="187"/>
      <c r="F25" s="128">
        <f t="shared" si="2"/>
        <v>5</v>
      </c>
      <c r="G25" s="129">
        <v>48</v>
      </c>
      <c r="H25" s="130"/>
      <c r="I25" s="131">
        <f t="shared" si="0"/>
        <v>0.39250408496732025</v>
      </c>
      <c r="J25" s="132">
        <f t="shared" si="1"/>
        <v>0.4753472222222222</v>
      </c>
      <c r="L25" s="32"/>
    </row>
    <row r="26" spans="1:12" ht="18" customHeight="1" x14ac:dyDescent="0.2">
      <c r="B26" s="104" t="s">
        <v>78</v>
      </c>
      <c r="C26" s="176" t="s">
        <v>79</v>
      </c>
      <c r="D26" s="177"/>
      <c r="E26" s="178"/>
      <c r="F26" s="94">
        <f t="shared" si="2"/>
        <v>7</v>
      </c>
      <c r="G26" s="95">
        <v>55</v>
      </c>
      <c r="H26" s="93"/>
      <c r="I26" s="96" t="str">
        <f t="shared" si="0"/>
        <v/>
      </c>
      <c r="J26" s="97" t="str">
        <f t="shared" si="1"/>
        <v/>
      </c>
      <c r="L26" s="32"/>
    </row>
    <row r="27" spans="1:12" ht="18" customHeight="1" x14ac:dyDescent="0.2">
      <c r="A27" s="28"/>
      <c r="B27" s="104" t="s">
        <v>80</v>
      </c>
      <c r="C27" s="176" t="s">
        <v>82</v>
      </c>
      <c r="D27" s="177"/>
      <c r="E27" s="178"/>
      <c r="F27" s="94">
        <f t="shared" si="2"/>
        <v>6</v>
      </c>
      <c r="G27" s="95">
        <v>61</v>
      </c>
      <c r="H27" s="93"/>
      <c r="I27" s="96" t="str">
        <f t="shared" si="0"/>
        <v/>
      </c>
      <c r="J27" s="97" t="str">
        <f t="shared" si="1"/>
        <v/>
      </c>
      <c r="L27" s="26"/>
    </row>
    <row r="28" spans="1:12" ht="18" customHeight="1" x14ac:dyDescent="0.2">
      <c r="A28" s="28"/>
      <c r="B28" s="98" t="s">
        <v>81</v>
      </c>
      <c r="C28" s="143" t="s">
        <v>84</v>
      </c>
      <c r="D28" s="144"/>
      <c r="E28" s="145"/>
      <c r="F28" s="94">
        <f t="shared" si="2"/>
        <v>5</v>
      </c>
      <c r="G28" s="95">
        <v>66</v>
      </c>
      <c r="H28" s="93"/>
      <c r="I28" s="96" t="str">
        <f t="shared" si="0"/>
        <v/>
      </c>
      <c r="J28" s="97" t="str">
        <f>IF(A28="C",$J$18+(MIN(G28,60)/20+MIN(MAX(G28-60,0),540)/17+MIN(MAX(G28-600,0),400)/11.428+1/120)/24,"")</f>
        <v/>
      </c>
      <c r="L28" s="26"/>
    </row>
    <row r="29" spans="1:12" ht="18" customHeight="1" x14ac:dyDescent="0.2">
      <c r="A29" s="28"/>
      <c r="B29" s="98" t="s">
        <v>83</v>
      </c>
      <c r="C29" s="176" t="s">
        <v>86</v>
      </c>
      <c r="D29" s="177"/>
      <c r="E29" s="178"/>
      <c r="F29" s="94">
        <f t="shared" si="2"/>
        <v>6</v>
      </c>
      <c r="G29" s="95">
        <v>72</v>
      </c>
      <c r="H29" s="93"/>
      <c r="I29" s="96" t="str">
        <f t="shared" si="0"/>
        <v/>
      </c>
      <c r="J29" s="97" t="str">
        <f t="shared" si="1"/>
        <v/>
      </c>
      <c r="L29" s="26"/>
    </row>
    <row r="30" spans="1:12" ht="18" customHeight="1" x14ac:dyDescent="0.2">
      <c r="A30" s="28"/>
      <c r="B30" s="98" t="s">
        <v>85</v>
      </c>
      <c r="C30" s="176" t="s">
        <v>88</v>
      </c>
      <c r="D30" s="177"/>
      <c r="E30" s="178"/>
      <c r="F30" s="94">
        <f t="shared" si="2"/>
        <v>4</v>
      </c>
      <c r="G30" s="95">
        <v>76</v>
      </c>
      <c r="H30" s="93"/>
      <c r="I30" s="96" t="str">
        <f t="shared" si="0"/>
        <v/>
      </c>
      <c r="J30" s="97" t="str">
        <f t="shared" si="1"/>
        <v/>
      </c>
      <c r="L30" s="26"/>
    </row>
    <row r="31" spans="1:12" ht="18" customHeight="1" x14ac:dyDescent="0.2">
      <c r="A31" s="28"/>
      <c r="B31" s="98" t="s">
        <v>87</v>
      </c>
      <c r="C31" s="176" t="s">
        <v>88</v>
      </c>
      <c r="D31" s="177"/>
      <c r="E31" s="178"/>
      <c r="F31" s="94">
        <f t="shared" si="2"/>
        <v>3</v>
      </c>
      <c r="G31" s="95">
        <v>79</v>
      </c>
      <c r="H31" s="93"/>
      <c r="I31" s="96" t="str">
        <f t="shared" si="0"/>
        <v/>
      </c>
      <c r="J31" s="97" t="str">
        <f t="shared" si="1"/>
        <v/>
      </c>
      <c r="L31" s="26"/>
    </row>
    <row r="32" spans="1:12" ht="18" customHeight="1" x14ac:dyDescent="0.2">
      <c r="B32" s="107" t="s">
        <v>62</v>
      </c>
      <c r="C32" s="143" t="s">
        <v>88</v>
      </c>
      <c r="D32" s="144"/>
      <c r="E32" s="145"/>
      <c r="F32" s="94">
        <f t="shared" si="2"/>
        <v>6</v>
      </c>
      <c r="G32" s="95">
        <v>85</v>
      </c>
      <c r="H32" s="93"/>
      <c r="I32" s="96" t="str">
        <f t="shared" si="0"/>
        <v/>
      </c>
      <c r="J32" s="97" t="str">
        <f t="shared" si="1"/>
        <v/>
      </c>
      <c r="L32" s="26"/>
    </row>
    <row r="33" spans="1:12" ht="18" customHeight="1" x14ac:dyDescent="0.2">
      <c r="A33" s="28"/>
      <c r="B33" s="98" t="s">
        <v>89</v>
      </c>
      <c r="C33" s="143" t="s">
        <v>90</v>
      </c>
      <c r="D33" s="144"/>
      <c r="E33" s="145"/>
      <c r="F33" s="94">
        <f t="shared" si="2"/>
        <v>4</v>
      </c>
      <c r="G33" s="95">
        <v>89</v>
      </c>
      <c r="H33" s="93"/>
      <c r="I33" s="96" t="str">
        <f t="shared" si="0"/>
        <v/>
      </c>
      <c r="J33" s="97" t="str">
        <f t="shared" si="1"/>
        <v/>
      </c>
      <c r="L33" s="26"/>
    </row>
    <row r="34" spans="1:12" ht="18" customHeight="1" x14ac:dyDescent="0.2">
      <c r="B34" s="98" t="s">
        <v>63</v>
      </c>
      <c r="C34" s="146"/>
      <c r="D34" s="147"/>
      <c r="E34" s="148"/>
      <c r="F34" s="94">
        <f t="shared" si="2"/>
        <v>9</v>
      </c>
      <c r="G34" s="95">
        <v>98</v>
      </c>
      <c r="H34" s="93"/>
      <c r="I34" s="96" t="str">
        <f t="shared" si="0"/>
        <v/>
      </c>
      <c r="J34" s="97" t="str">
        <f t="shared" si="1"/>
        <v/>
      </c>
      <c r="L34" s="26"/>
    </row>
    <row r="35" spans="1:12" ht="18" customHeight="1" x14ac:dyDescent="0.2">
      <c r="B35" s="106"/>
      <c r="C35" s="146"/>
      <c r="D35" s="147"/>
      <c r="E35" s="148"/>
      <c r="F35" s="94">
        <f t="shared" si="2"/>
        <v>0</v>
      </c>
      <c r="G35" s="95">
        <v>98</v>
      </c>
      <c r="H35" s="93"/>
      <c r="I35" s="96" t="str">
        <f t="shared" si="0"/>
        <v/>
      </c>
      <c r="J35" s="97" t="str">
        <f t="shared" si="1"/>
        <v/>
      </c>
      <c r="L35" s="26"/>
    </row>
    <row r="36" spans="1:12" ht="18" customHeight="1" x14ac:dyDescent="0.2">
      <c r="B36" s="106"/>
      <c r="C36" s="146"/>
      <c r="D36" s="147"/>
      <c r="E36" s="148"/>
      <c r="F36" s="94"/>
      <c r="G36" s="95">
        <v>98</v>
      </c>
      <c r="H36" s="93"/>
      <c r="I36" s="96" t="str">
        <f t="shared" si="0"/>
        <v/>
      </c>
      <c r="J36" s="97" t="str">
        <f t="shared" si="1"/>
        <v/>
      </c>
      <c r="L36" s="26"/>
    </row>
    <row r="37" spans="1:12" ht="18" customHeight="1" thickBot="1" x14ac:dyDescent="0.25">
      <c r="A37" s="28" t="s">
        <v>20</v>
      </c>
      <c r="B37" s="133" t="s">
        <v>60</v>
      </c>
      <c r="C37" s="173"/>
      <c r="D37" s="174"/>
      <c r="E37" s="175"/>
      <c r="F37" s="128">
        <f t="shared" si="2"/>
        <v>4</v>
      </c>
      <c r="G37" s="129">
        <v>102</v>
      </c>
      <c r="H37" s="136" t="s">
        <v>65</v>
      </c>
      <c r="I37" s="137"/>
      <c r="J37" s="138"/>
      <c r="L37" s="26"/>
    </row>
    <row r="38" spans="1:12" ht="18" customHeight="1" x14ac:dyDescent="0.2">
      <c r="B38" s="106"/>
      <c r="C38" s="176"/>
      <c r="D38" s="177"/>
      <c r="E38" s="178"/>
      <c r="F38" s="94"/>
      <c r="G38" s="95"/>
      <c r="H38" s="93"/>
      <c r="I38" s="96" t="str">
        <f t="shared" si="0"/>
        <v/>
      </c>
      <c r="J38" s="97" t="str">
        <f t="shared" si="1"/>
        <v/>
      </c>
      <c r="L38" s="26"/>
    </row>
    <row r="39" spans="1:12" ht="18" customHeight="1" x14ac:dyDescent="0.2">
      <c r="A39" s="28"/>
      <c r="B39" s="106"/>
      <c r="C39" s="176"/>
      <c r="D39" s="177"/>
      <c r="E39" s="178"/>
      <c r="F39" s="94"/>
      <c r="G39" s="95"/>
      <c r="H39" s="93"/>
      <c r="I39" s="96" t="str">
        <f>IF(A39="C",$I$15+(MIN(G39,200)/34+MIN(MAX(G39-200,0),200)/32+MIN(MAX(G39-400,0),200)/30+MIN(MAX(G39-600,0),400)/28+1/120)/24,"")</f>
        <v/>
      </c>
      <c r="J39" s="97" t="str">
        <f>IF(A39="C",$J$18+(MIN(G39,60)/20+MIN(MAX(G39-60,0),540)/18+MIN(MAX(G39-600,0),400)/11.428+1/120)/24,"")</f>
        <v/>
      </c>
      <c r="L39" s="26"/>
    </row>
    <row r="40" spans="1:12" ht="18" customHeight="1" thickBot="1" x14ac:dyDescent="0.25">
      <c r="A40" s="28"/>
      <c r="B40" s="47" t="s">
        <v>31</v>
      </c>
      <c r="C40" s="179"/>
      <c r="D40" s="180"/>
      <c r="E40" s="181"/>
      <c r="F40" s="47"/>
      <c r="G40" s="47">
        <v>676</v>
      </c>
      <c r="H40" s="47" t="s">
        <v>66</v>
      </c>
      <c r="I40" s="47"/>
      <c r="J40" s="47"/>
      <c r="L40" s="26"/>
    </row>
    <row r="41" spans="1:12" ht="20" customHeight="1" x14ac:dyDescent="0.2">
      <c r="B41" s="85"/>
      <c r="C41" s="125"/>
      <c r="D41" s="124" t="s">
        <v>32</v>
      </c>
      <c r="E41" s="126"/>
      <c r="F41" s="50"/>
      <c r="G41" s="50"/>
      <c r="H41" s="50"/>
      <c r="I41" s="50"/>
      <c r="J41" s="51"/>
      <c r="L41" s="26"/>
    </row>
    <row r="42" spans="1:12" ht="20" customHeight="1" x14ac:dyDescent="0.2">
      <c r="B42" s="52" t="s">
        <v>48</v>
      </c>
      <c r="C42" s="108"/>
      <c r="D42" s="108"/>
      <c r="E42" s="109"/>
      <c r="F42" s="108"/>
      <c r="G42" s="108"/>
      <c r="H42" s="108"/>
      <c r="I42" s="110"/>
      <c r="J42" s="53"/>
      <c r="L42" s="26"/>
    </row>
    <row r="43" spans="1:12" ht="20" customHeight="1" x14ac:dyDescent="0.2">
      <c r="B43" s="105" t="s">
        <v>33</v>
      </c>
      <c r="C43" s="108"/>
      <c r="D43" s="108"/>
      <c r="E43" s="109"/>
      <c r="F43" s="108"/>
      <c r="G43" s="108"/>
      <c r="H43" s="108"/>
      <c r="I43" s="110"/>
      <c r="J43" s="53"/>
      <c r="L43" s="26"/>
    </row>
    <row r="44" spans="1:12" ht="20" customHeight="1" x14ac:dyDescent="0.2">
      <c r="B44" s="54" t="s">
        <v>34</v>
      </c>
      <c r="C44" s="108"/>
      <c r="D44" s="108"/>
      <c r="E44" s="109"/>
      <c r="F44" s="108"/>
      <c r="G44" s="108"/>
      <c r="H44" s="108"/>
      <c r="I44" s="110"/>
      <c r="J44" s="53"/>
    </row>
    <row r="45" spans="1:12" ht="20" customHeight="1" x14ac:dyDescent="0.2">
      <c r="B45" s="54" t="s">
        <v>35</v>
      </c>
      <c r="C45" s="108"/>
      <c r="D45" s="108"/>
      <c r="E45" s="109"/>
      <c r="F45" s="108"/>
      <c r="G45" s="108"/>
      <c r="H45" s="108"/>
      <c r="I45" s="110"/>
      <c r="J45" s="53"/>
    </row>
    <row r="46" spans="1:12" ht="20" customHeight="1" x14ac:dyDescent="0.2">
      <c r="B46" s="54" t="s">
        <v>50</v>
      </c>
      <c r="C46" s="108"/>
      <c r="D46" s="108"/>
      <c r="E46" s="109"/>
      <c r="F46" s="108"/>
      <c r="G46" s="108"/>
      <c r="H46" s="108"/>
      <c r="I46" s="110"/>
      <c r="J46" s="53"/>
    </row>
    <row r="47" spans="1:12" ht="20" customHeight="1" x14ac:dyDescent="0.2">
      <c r="B47" s="54" t="s">
        <v>36</v>
      </c>
      <c r="C47" s="111"/>
      <c r="E47" s="109"/>
      <c r="F47" s="108"/>
      <c r="G47" s="108"/>
      <c r="H47" s="108"/>
      <c r="I47" s="110"/>
      <c r="J47" s="53"/>
    </row>
    <row r="48" spans="1:12" ht="20" customHeight="1" x14ac:dyDescent="0.2">
      <c r="B48" s="54" t="s">
        <v>37</v>
      </c>
      <c r="C48" s="108"/>
      <c r="D48" s="108"/>
      <c r="E48" s="109"/>
      <c r="F48" s="108"/>
      <c r="G48" s="108"/>
      <c r="H48" s="108"/>
      <c r="I48" s="110"/>
      <c r="J48" s="53"/>
    </row>
    <row r="49" spans="2:10" ht="20" customHeight="1" x14ac:dyDescent="0.2">
      <c r="B49" s="52" t="s">
        <v>43</v>
      </c>
      <c r="C49" s="108"/>
      <c r="D49" s="108"/>
      <c r="E49" s="108"/>
      <c r="F49" s="108"/>
      <c r="G49" s="108"/>
      <c r="H49" s="108"/>
      <c r="I49" s="110"/>
      <c r="J49" s="53"/>
    </row>
    <row r="50" spans="2:10" ht="20" customHeight="1" x14ac:dyDescent="0.2">
      <c r="B50" s="54" t="s">
        <v>51</v>
      </c>
      <c r="C50" s="108"/>
      <c r="D50" s="108"/>
      <c r="E50" s="109"/>
      <c r="F50" s="108"/>
      <c r="G50" s="108"/>
      <c r="H50" s="108"/>
      <c r="I50" s="110"/>
      <c r="J50" s="53"/>
    </row>
    <row r="51" spans="2:10" ht="20" customHeight="1" x14ac:dyDescent="0.2">
      <c r="B51" s="54" t="s">
        <v>38</v>
      </c>
      <c r="C51" s="108"/>
      <c r="D51" s="108"/>
      <c r="E51" s="109"/>
      <c r="F51" s="108"/>
      <c r="G51" s="108"/>
      <c r="H51" s="108"/>
      <c r="I51" s="110"/>
      <c r="J51" s="53"/>
    </row>
    <row r="52" spans="2:10" ht="20" customHeight="1" x14ac:dyDescent="0.2">
      <c r="B52" s="54" t="s">
        <v>52</v>
      </c>
      <c r="C52" s="108"/>
      <c r="D52" s="108"/>
      <c r="E52" s="108"/>
      <c r="F52" s="108"/>
      <c r="G52" s="108"/>
      <c r="H52" s="108"/>
      <c r="I52" s="110"/>
      <c r="J52" s="53"/>
    </row>
    <row r="53" spans="2:10" ht="20" customHeight="1" x14ac:dyDescent="0.2">
      <c r="B53" s="105" t="s">
        <v>53</v>
      </c>
      <c r="C53" s="112"/>
      <c r="D53" s="112"/>
      <c r="E53" s="112"/>
      <c r="F53" s="108"/>
      <c r="G53" s="108"/>
      <c r="H53" s="108"/>
      <c r="I53" s="110"/>
      <c r="J53" s="53"/>
    </row>
    <row r="54" spans="2:10" ht="20" customHeight="1" x14ac:dyDescent="0.2">
      <c r="B54" s="105" t="s">
        <v>54</v>
      </c>
      <c r="C54" s="112"/>
      <c r="D54" s="112"/>
      <c r="E54" s="112"/>
      <c r="F54" s="108"/>
      <c r="G54" s="108"/>
      <c r="H54" s="108"/>
      <c r="I54" s="110"/>
      <c r="J54" s="53"/>
    </row>
    <row r="55" spans="2:10" ht="20" customHeight="1" x14ac:dyDescent="0.2">
      <c r="B55" s="52" t="s">
        <v>55</v>
      </c>
      <c r="C55" s="108"/>
      <c r="D55" s="108"/>
      <c r="E55" s="108"/>
      <c r="F55" s="108"/>
      <c r="G55" s="108"/>
      <c r="H55" s="108"/>
      <c r="I55" s="110"/>
      <c r="J55" s="53"/>
    </row>
    <row r="56" spans="2:10" ht="20" customHeight="1" thickBot="1" x14ac:dyDescent="0.25">
      <c r="B56" s="113" t="s">
        <v>49</v>
      </c>
      <c r="C56" s="55"/>
      <c r="D56" s="55"/>
      <c r="E56" s="56"/>
      <c r="F56" s="55"/>
      <c r="G56" s="55"/>
      <c r="H56" s="55"/>
      <c r="I56" s="55"/>
      <c r="J56" s="57"/>
    </row>
    <row r="58" spans="2:10" ht="17" thickBot="1" x14ac:dyDescent="0.25"/>
    <row r="59" spans="2:10" x14ac:dyDescent="0.2">
      <c r="B59" s="139" t="s">
        <v>1</v>
      </c>
      <c r="C59" s="141" t="s">
        <v>2</v>
      </c>
      <c r="D59" s="142"/>
      <c r="E59" s="17" t="s">
        <v>3</v>
      </c>
      <c r="F59" s="18" t="s">
        <v>4</v>
      </c>
      <c r="G59" s="18" t="s">
        <v>4</v>
      </c>
      <c r="H59" s="18" t="s">
        <v>25</v>
      </c>
      <c r="I59" s="15" t="s">
        <v>5</v>
      </c>
      <c r="J59" s="9"/>
    </row>
    <row r="60" spans="2:10" ht="17" thickBot="1" x14ac:dyDescent="0.25">
      <c r="B60" s="140"/>
      <c r="C60" s="5" t="s">
        <v>6</v>
      </c>
      <c r="D60" s="20" t="s">
        <v>7</v>
      </c>
      <c r="E60" s="22" t="s">
        <v>8</v>
      </c>
      <c r="F60" s="22" t="s">
        <v>9</v>
      </c>
      <c r="G60" s="12" t="s">
        <v>10</v>
      </c>
      <c r="H60" s="22" t="s">
        <v>26</v>
      </c>
      <c r="I60" s="16" t="s">
        <v>12</v>
      </c>
      <c r="J60" s="6" t="s">
        <v>11</v>
      </c>
    </row>
    <row r="61" spans="2:10" ht="17" thickBot="1" x14ac:dyDescent="0.25">
      <c r="B61" s="61"/>
      <c r="C61" s="62"/>
      <c r="D61" s="63"/>
      <c r="E61" s="75"/>
      <c r="F61" s="71"/>
      <c r="G61" s="72"/>
      <c r="H61" s="70"/>
      <c r="I61" s="73"/>
      <c r="J61" s="74"/>
    </row>
    <row r="62" spans="2:10" x14ac:dyDescent="0.2">
      <c r="B62" s="76"/>
      <c r="C62" s="68"/>
      <c r="D62" s="69"/>
      <c r="E62" s="70"/>
      <c r="F62" s="39"/>
      <c r="G62" s="72"/>
      <c r="H62" s="70"/>
      <c r="I62" s="41" t="str">
        <f>IF(A62="C",$I$15+(MIN(G62,200)/34+MIN(MAX(G62-200,0),200)/32+MIN(MAX(G62-400,0),200)/30+MIN(MAX(G62-600,0),400)/28+1/120)/24,"")</f>
        <v/>
      </c>
      <c r="J62" s="42" t="str">
        <f>IF(A62="C",$J$18+(MIN(G62,60)/20+MIN(MAX(G62-60,0),540)/15+MIN(MAX(G62-600,0),400)/11.428+1/120)/24,"")</f>
        <v/>
      </c>
    </row>
    <row r="63" spans="2:10" x14ac:dyDescent="0.2">
      <c r="B63" s="35"/>
      <c r="C63" s="19"/>
      <c r="D63" s="21"/>
      <c r="E63" s="38"/>
      <c r="F63" s="39"/>
      <c r="G63" s="40"/>
      <c r="H63" s="38"/>
      <c r="I63" s="41" t="str">
        <f t="shared" ref="I63:I90" si="3">IF(A63="C",$I$15+(MIN(G63,200)/34+MIN(MAX(G63-200,0),200)/32+MIN(MAX(G63-400,0),200)/30+MIN(MAX(G63-600,0),400)/28+1/120)/24,"")</f>
        <v/>
      </c>
      <c r="J63" s="42" t="str">
        <f t="shared" ref="J63:J90" si="4">IF(A63="C",$J$18+(MIN(G63,60)/20+MIN(MAX(G63-60,0),540)/15+MIN(MAX(G63-600,0),400)/11.428+1/120)/24,"")</f>
        <v/>
      </c>
    </row>
    <row r="64" spans="2:10" x14ac:dyDescent="0.2">
      <c r="B64" s="36"/>
      <c r="C64" s="19"/>
      <c r="D64" s="21"/>
      <c r="E64" s="38"/>
      <c r="F64" s="39"/>
      <c r="G64" s="40"/>
      <c r="H64" s="38"/>
      <c r="I64" s="41" t="str">
        <f t="shared" si="3"/>
        <v/>
      </c>
      <c r="J64" s="42" t="str">
        <f t="shared" si="4"/>
        <v/>
      </c>
    </row>
    <row r="65" spans="1:10" x14ac:dyDescent="0.2">
      <c r="B65" s="36"/>
      <c r="C65" s="19"/>
      <c r="D65" s="21"/>
      <c r="E65" s="38"/>
      <c r="F65" s="39"/>
      <c r="G65" s="40"/>
      <c r="H65" s="38"/>
      <c r="I65" s="41" t="str">
        <f t="shared" si="3"/>
        <v/>
      </c>
      <c r="J65" s="42" t="str">
        <f t="shared" si="4"/>
        <v/>
      </c>
    </row>
    <row r="66" spans="1:10" x14ac:dyDescent="0.2">
      <c r="B66" s="36"/>
      <c r="C66" s="19"/>
      <c r="D66" s="21"/>
      <c r="E66" s="38"/>
      <c r="F66" s="39"/>
      <c r="G66" s="40"/>
      <c r="H66" s="38"/>
      <c r="I66" s="41" t="str">
        <f t="shared" si="3"/>
        <v/>
      </c>
      <c r="J66" s="42" t="str">
        <f t="shared" si="4"/>
        <v/>
      </c>
    </row>
    <row r="67" spans="1:10" x14ac:dyDescent="0.2">
      <c r="B67" s="36"/>
      <c r="C67" s="19"/>
      <c r="D67" s="21"/>
      <c r="E67" s="38"/>
      <c r="F67" s="39"/>
      <c r="G67" s="40"/>
      <c r="H67" s="38"/>
      <c r="I67" s="41" t="str">
        <f t="shared" si="3"/>
        <v/>
      </c>
      <c r="J67" s="42" t="str">
        <f t="shared" si="4"/>
        <v/>
      </c>
    </row>
    <row r="68" spans="1:10" x14ac:dyDescent="0.2">
      <c r="A68" s="28"/>
      <c r="B68" s="77"/>
      <c r="C68" s="78"/>
      <c r="D68" s="79"/>
      <c r="E68" s="80"/>
      <c r="F68" s="81"/>
      <c r="G68" s="82"/>
      <c r="H68" s="80"/>
      <c r="I68" s="83" t="str">
        <f t="shared" si="3"/>
        <v/>
      </c>
      <c r="J68" s="84" t="str">
        <f t="shared" si="4"/>
        <v/>
      </c>
    </row>
    <row r="69" spans="1:10" x14ac:dyDescent="0.2">
      <c r="B69" s="36"/>
      <c r="C69" s="19"/>
      <c r="D69" s="21"/>
      <c r="E69" s="38"/>
      <c r="F69" s="39"/>
      <c r="G69" s="40"/>
      <c r="H69" s="38"/>
      <c r="I69" s="41" t="str">
        <f t="shared" si="3"/>
        <v/>
      </c>
      <c r="J69" s="42" t="str">
        <f t="shared" si="4"/>
        <v/>
      </c>
    </row>
    <row r="70" spans="1:10" x14ac:dyDescent="0.2">
      <c r="B70" s="36"/>
      <c r="C70" s="19"/>
      <c r="D70" s="21"/>
      <c r="E70" s="38"/>
      <c r="F70" s="39"/>
      <c r="G70" s="40"/>
      <c r="H70" s="38"/>
      <c r="I70" s="41" t="str">
        <f t="shared" si="3"/>
        <v/>
      </c>
      <c r="J70" s="42" t="str">
        <f t="shared" si="4"/>
        <v/>
      </c>
    </row>
    <row r="71" spans="1:10" x14ac:dyDescent="0.2">
      <c r="B71" s="36"/>
      <c r="C71" s="19"/>
      <c r="D71" s="21"/>
      <c r="E71" s="38"/>
      <c r="F71" s="39"/>
      <c r="G71" s="40"/>
      <c r="H71" s="38"/>
      <c r="I71" s="41" t="str">
        <f t="shared" si="3"/>
        <v/>
      </c>
      <c r="J71" s="42" t="str">
        <f t="shared" si="4"/>
        <v/>
      </c>
    </row>
    <row r="72" spans="1:10" x14ac:dyDescent="0.2">
      <c r="B72" s="36"/>
      <c r="C72" s="19"/>
      <c r="D72" s="21"/>
      <c r="E72" s="38"/>
      <c r="F72" s="39"/>
      <c r="G72" s="40"/>
      <c r="H72" s="38"/>
      <c r="I72" s="41" t="str">
        <f t="shared" si="3"/>
        <v/>
      </c>
      <c r="J72" s="42" t="str">
        <f t="shared" si="4"/>
        <v/>
      </c>
    </row>
    <row r="73" spans="1:10" x14ac:dyDescent="0.2">
      <c r="B73" s="36"/>
      <c r="C73" s="19"/>
      <c r="D73" s="21"/>
      <c r="E73" s="38"/>
      <c r="F73" s="39"/>
      <c r="G73" s="40"/>
      <c r="H73" s="38"/>
      <c r="I73" s="41" t="str">
        <f t="shared" si="3"/>
        <v/>
      </c>
      <c r="J73" s="42" t="str">
        <f t="shared" si="4"/>
        <v/>
      </c>
    </row>
    <row r="74" spans="1:10" x14ac:dyDescent="0.2">
      <c r="A74" s="28"/>
      <c r="B74" s="77"/>
      <c r="C74" s="78"/>
      <c r="D74" s="79"/>
      <c r="E74" s="80"/>
      <c r="F74" s="81"/>
      <c r="G74" s="82"/>
      <c r="H74" s="80"/>
      <c r="I74" s="83" t="str">
        <f t="shared" si="3"/>
        <v/>
      </c>
      <c r="J74" s="84" t="str">
        <f t="shared" si="4"/>
        <v/>
      </c>
    </row>
    <row r="75" spans="1:10" x14ac:dyDescent="0.2">
      <c r="B75" s="36"/>
      <c r="C75" s="19"/>
      <c r="D75" s="21"/>
      <c r="E75" s="38"/>
      <c r="F75" s="39"/>
      <c r="G75" s="40"/>
      <c r="H75" s="38"/>
      <c r="I75" s="41" t="str">
        <f t="shared" si="3"/>
        <v/>
      </c>
      <c r="J75" s="42" t="str">
        <f t="shared" si="4"/>
        <v/>
      </c>
    </row>
    <row r="76" spans="1:10" x14ac:dyDescent="0.2">
      <c r="B76" s="35"/>
      <c r="C76" s="19"/>
      <c r="D76" s="21"/>
      <c r="E76" s="38"/>
      <c r="F76" s="39"/>
      <c r="G76" s="40"/>
      <c r="H76" s="38"/>
      <c r="I76" s="41" t="str">
        <f t="shared" si="3"/>
        <v/>
      </c>
      <c r="J76" s="42" t="str">
        <f t="shared" si="4"/>
        <v/>
      </c>
    </row>
    <row r="77" spans="1:10" x14ac:dyDescent="0.2">
      <c r="B77" s="36"/>
      <c r="C77" s="19"/>
      <c r="D77" s="21"/>
      <c r="E77" s="38"/>
      <c r="F77" s="39"/>
      <c r="G77" s="40"/>
      <c r="H77" s="38"/>
      <c r="I77" s="41" t="str">
        <f t="shared" si="3"/>
        <v/>
      </c>
      <c r="J77" s="42" t="str">
        <f t="shared" si="4"/>
        <v/>
      </c>
    </row>
    <row r="78" spans="1:10" x14ac:dyDescent="0.2">
      <c r="B78" s="36"/>
      <c r="C78" s="19"/>
      <c r="D78" s="21"/>
      <c r="E78" s="38"/>
      <c r="F78" s="39"/>
      <c r="G78" s="40"/>
      <c r="H78" s="38"/>
      <c r="I78" s="41" t="str">
        <f t="shared" si="3"/>
        <v/>
      </c>
      <c r="J78" s="42" t="str">
        <f t="shared" si="4"/>
        <v/>
      </c>
    </row>
    <row r="79" spans="1:10" x14ac:dyDescent="0.2">
      <c r="B79" s="35"/>
      <c r="C79" s="19"/>
      <c r="D79" s="21"/>
      <c r="E79" s="38"/>
      <c r="F79" s="39"/>
      <c r="G79" s="40"/>
      <c r="H79" s="38"/>
      <c r="I79" s="41" t="str">
        <f t="shared" si="3"/>
        <v/>
      </c>
      <c r="J79" s="42" t="str">
        <f t="shared" si="4"/>
        <v/>
      </c>
    </row>
    <row r="80" spans="1:10" x14ac:dyDescent="0.2">
      <c r="B80" s="36"/>
      <c r="C80" s="19"/>
      <c r="D80" s="21"/>
      <c r="E80" s="38"/>
      <c r="F80" s="39"/>
      <c r="G80" s="40"/>
      <c r="H80" s="38"/>
      <c r="I80" s="41" t="str">
        <f t="shared" si="3"/>
        <v/>
      </c>
      <c r="J80" s="42" t="str">
        <f t="shared" si="4"/>
        <v/>
      </c>
    </row>
    <row r="81" spans="2:10" x14ac:dyDescent="0.2">
      <c r="B81" s="36"/>
      <c r="C81" s="19"/>
      <c r="D81" s="21"/>
      <c r="E81" s="38"/>
      <c r="F81" s="39"/>
      <c r="G81" s="40"/>
      <c r="H81" s="38"/>
      <c r="I81" s="41" t="str">
        <f t="shared" si="3"/>
        <v/>
      </c>
      <c r="J81" s="42" t="str">
        <f t="shared" si="4"/>
        <v/>
      </c>
    </row>
    <row r="82" spans="2:10" x14ac:dyDescent="0.2">
      <c r="B82" s="36"/>
      <c r="C82" s="19"/>
      <c r="D82" s="21"/>
      <c r="E82" s="38"/>
      <c r="F82" s="39"/>
      <c r="G82" s="40"/>
      <c r="H82" s="38"/>
      <c r="I82" s="41" t="str">
        <f t="shared" si="3"/>
        <v/>
      </c>
      <c r="J82" s="42" t="str">
        <f t="shared" si="4"/>
        <v/>
      </c>
    </row>
    <row r="83" spans="2:10" x14ac:dyDescent="0.2">
      <c r="B83" s="36"/>
      <c r="C83" s="19"/>
      <c r="D83" s="21"/>
      <c r="E83" s="38"/>
      <c r="F83" s="39"/>
      <c r="G83" s="40"/>
      <c r="H83" s="38"/>
      <c r="I83" s="41" t="str">
        <f t="shared" si="3"/>
        <v/>
      </c>
      <c r="J83" s="42" t="str">
        <f t="shared" si="4"/>
        <v/>
      </c>
    </row>
    <row r="84" spans="2:10" x14ac:dyDescent="0.2">
      <c r="B84" s="36"/>
      <c r="C84" s="19"/>
      <c r="D84" s="21"/>
      <c r="E84" s="38"/>
      <c r="F84" s="39"/>
      <c r="G84" s="40"/>
      <c r="H84" s="38"/>
      <c r="I84" s="41" t="str">
        <f t="shared" si="3"/>
        <v/>
      </c>
      <c r="J84" s="42" t="str">
        <f t="shared" si="4"/>
        <v/>
      </c>
    </row>
    <row r="85" spans="2:10" x14ac:dyDescent="0.2">
      <c r="B85" s="36"/>
      <c r="C85" s="19"/>
      <c r="D85" s="21"/>
      <c r="E85" s="38"/>
      <c r="F85" s="39"/>
      <c r="G85" s="40"/>
      <c r="H85" s="38"/>
      <c r="I85" s="41" t="str">
        <f t="shared" si="3"/>
        <v/>
      </c>
      <c r="J85" s="42" t="str">
        <f t="shared" si="4"/>
        <v/>
      </c>
    </row>
    <row r="86" spans="2:10" x14ac:dyDescent="0.2">
      <c r="B86" s="36"/>
      <c r="C86" s="19"/>
      <c r="D86" s="21"/>
      <c r="E86" s="38"/>
      <c r="F86" s="39"/>
      <c r="G86" s="40"/>
      <c r="H86" s="38"/>
      <c r="I86" s="41" t="str">
        <f t="shared" si="3"/>
        <v/>
      </c>
      <c r="J86" s="42" t="str">
        <f t="shared" si="4"/>
        <v/>
      </c>
    </row>
    <row r="87" spans="2:10" x14ac:dyDescent="0.2">
      <c r="B87" s="36"/>
      <c r="C87" s="19"/>
      <c r="D87" s="21"/>
      <c r="E87" s="38"/>
      <c r="F87" s="39"/>
      <c r="G87" s="40"/>
      <c r="H87" s="38"/>
      <c r="I87" s="41" t="str">
        <f t="shared" si="3"/>
        <v/>
      </c>
      <c r="J87" s="42" t="str">
        <f t="shared" si="4"/>
        <v/>
      </c>
    </row>
    <row r="88" spans="2:10" x14ac:dyDescent="0.2">
      <c r="B88" s="36"/>
      <c r="C88" s="19"/>
      <c r="D88" s="21"/>
      <c r="E88" s="38"/>
      <c r="F88" s="39"/>
      <c r="G88" s="40"/>
      <c r="H88" s="38"/>
      <c r="I88" s="41" t="str">
        <f t="shared" si="3"/>
        <v/>
      </c>
      <c r="J88" s="42" t="str">
        <f t="shared" si="4"/>
        <v/>
      </c>
    </row>
    <row r="89" spans="2:10" x14ac:dyDescent="0.2">
      <c r="B89" s="37"/>
      <c r="C89" s="33"/>
      <c r="D89" s="34"/>
      <c r="E89" s="43"/>
      <c r="F89" s="44"/>
      <c r="G89" s="45"/>
      <c r="H89" s="43"/>
      <c r="I89" s="41" t="str">
        <f t="shared" si="3"/>
        <v/>
      </c>
      <c r="J89" s="42" t="str">
        <f t="shared" si="4"/>
        <v/>
      </c>
    </row>
    <row r="90" spans="2:10" x14ac:dyDescent="0.2">
      <c r="B90" s="61"/>
      <c r="C90" s="62"/>
      <c r="D90" s="63"/>
      <c r="E90" s="64"/>
      <c r="F90" s="44"/>
      <c r="G90" s="44"/>
      <c r="H90" s="43"/>
      <c r="I90" s="65" t="str">
        <f t="shared" si="3"/>
        <v/>
      </c>
      <c r="J90" s="66" t="str">
        <f t="shared" si="4"/>
        <v/>
      </c>
    </row>
    <row r="91" spans="2:10" ht="19" thickBot="1" x14ac:dyDescent="0.25">
      <c r="B91" s="47" t="s">
        <v>31</v>
      </c>
      <c r="C91" s="48"/>
      <c r="D91" s="49"/>
      <c r="E91" s="47"/>
      <c r="F91" s="47"/>
      <c r="G91" s="47"/>
      <c r="H91" s="47" t="s">
        <v>39</v>
      </c>
      <c r="I91" s="47"/>
      <c r="J91" s="47"/>
    </row>
  </sheetData>
  <mergeCells count="42">
    <mergeCell ref="C30:E30"/>
    <mergeCell ref="C31:E31"/>
    <mergeCell ref="C32:E32"/>
    <mergeCell ref="C25:E25"/>
    <mergeCell ref="C26:E26"/>
    <mergeCell ref="C27:E27"/>
    <mergeCell ref="C28:E28"/>
    <mergeCell ref="C29:E29"/>
    <mergeCell ref="C20:E20"/>
    <mergeCell ref="C21:E21"/>
    <mergeCell ref="C22:E22"/>
    <mergeCell ref="C23:E23"/>
    <mergeCell ref="C24:E24"/>
    <mergeCell ref="G14:I14"/>
    <mergeCell ref="C11:E11"/>
    <mergeCell ref="C14:E14"/>
    <mergeCell ref="B10:E10"/>
    <mergeCell ref="B12:E12"/>
    <mergeCell ref="I6:J6"/>
    <mergeCell ref="F6:H6"/>
    <mergeCell ref="B13:E13"/>
    <mergeCell ref="I8:J8"/>
    <mergeCell ref="G10:J10"/>
    <mergeCell ref="G13:J13"/>
    <mergeCell ref="C8:E8"/>
    <mergeCell ref="G11:J11"/>
    <mergeCell ref="B15:E15"/>
    <mergeCell ref="H37:J37"/>
    <mergeCell ref="B59:B60"/>
    <mergeCell ref="C59:D59"/>
    <mergeCell ref="B16:B17"/>
    <mergeCell ref="C33:E33"/>
    <mergeCell ref="C34:E34"/>
    <mergeCell ref="I15:J15"/>
    <mergeCell ref="C35:E35"/>
    <mergeCell ref="C36:E36"/>
    <mergeCell ref="C37:E37"/>
    <mergeCell ref="C38:E38"/>
    <mergeCell ref="C39:E39"/>
    <mergeCell ref="C40:E40"/>
    <mergeCell ref="C18:E18"/>
    <mergeCell ref="C19:E19"/>
  </mergeCells>
  <phoneticPr fontId="0" type="noConversion"/>
  <hyperlinks>
    <hyperlink ref="C14" r:id="rId1"/>
    <hyperlink ref="G14" r:id="rId2"/>
  </hyperlinks>
  <printOptions verticalCentered="1"/>
  <pageMargins left="0.39370078740157483" right="0.19685039370078741" top="7.874015748031496E-2" bottom="0" header="3.937007874015748E-2" footer="0"/>
  <pageSetup paperSize="9" scale="70" orientation="portrait" horizontalDpi="4294967294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BRM x00 km n°xxx</vt:lpstr>
    </vt:vector>
  </TitlesOfParts>
  <Company>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Porte</dc:creator>
  <cp:lastModifiedBy>Utilisateur de Microsoft Office</cp:lastModifiedBy>
  <cp:lastPrinted>2022-11-11T14:49:53Z</cp:lastPrinted>
  <dcterms:created xsi:type="dcterms:W3CDTF">2004-11-26T05:13:13Z</dcterms:created>
  <dcterms:modified xsi:type="dcterms:W3CDTF">2025-12-05T17:59:34Z</dcterms:modified>
</cp:coreProperties>
</file>